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ina.ea\Desktop\Заявки\Сводные заявки для закупа\Закуп трубы из нержавеющей стали\Закуп март 24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Лист1!$A$17:$P$43</definedName>
    <definedName name="_xlnm.Print_Area" localSheetId="0">Лист1!$A$1:$P$49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42" i="1"/>
  <c r="D41" i="1"/>
  <c r="D24" i="1"/>
  <c r="D38" i="1"/>
  <c r="D23" i="1"/>
  <c r="D22" i="1"/>
  <c r="D32" i="1"/>
  <c r="D18" i="1"/>
  <c r="D28" i="1"/>
  <c r="D27" i="1"/>
</calcChain>
</file>

<file path=xl/sharedStrings.xml><?xml version="1.0" encoding="utf-8"?>
<sst xmlns="http://schemas.openxmlformats.org/spreadsheetml/2006/main" count="131" uniqueCount="96">
  <si>
    <t>№
п.п</t>
  </si>
  <si>
    <t>Наименование МТР
(с обозначением ГОСТ, ТУ и др. стандартов)</t>
  </si>
  <si>
    <t>Кол-во</t>
  </si>
  <si>
    <t>Ед. из.</t>
  </si>
  <si>
    <t>Сводная заявка ОКОиМ</t>
  </si>
  <si>
    <t>Примечание из заказа</t>
  </si>
  <si>
    <t>Обоснование</t>
  </si>
  <si>
    <t>кг</t>
  </si>
  <si>
    <t>Заполняется Поставщиком</t>
  </si>
  <si>
    <t>Условия оплаты:  предпочтительней отсрочка платежа в течении 60 дней после факта поставки ТМЦ на склад Покупателя</t>
  </si>
  <si>
    <t>Указать условия оплаты</t>
  </si>
  <si>
    <t>Срок действия оферты со дня подачи КП не менее 30 рабочих дней!!!</t>
  </si>
  <si>
    <r>
      <rPr>
        <b/>
        <sz val="12"/>
        <rFont val="Times New Roman"/>
        <family val="1"/>
        <charset val="204"/>
      </rPr>
      <t>Товар должен быть новым и ранее не использованным, не иметь дефектов, связанных с конструкцией, материалами или функционированием, при его использовании, отвечать санитарным и экологическим требованиям, действующим на территории Российской Федерации. В комплекте с товаром поставляются все необходимые сертификаты на указанный товар, а также другие документы, подтверждающие качество товара в соответствии с требованиями законодательства РФ.</t>
    </r>
    <r>
      <rPr>
        <b/>
        <sz val="12"/>
        <color rgb="FFFF0000"/>
        <rFont val="Times New Roman"/>
        <family val="1"/>
        <charset val="204"/>
      </rPr>
      <t xml:space="preserve"> </t>
    </r>
  </si>
  <si>
    <t>Цена за ед. с НДС</t>
  </si>
  <si>
    <t xml:space="preserve">Сумма за ед. с НДС </t>
  </si>
  <si>
    <t>Не изменять!!!Заполняется ПОКУПАТЕЛЕМ!!!</t>
  </si>
  <si>
    <t>ЗАПОЛНЯЕТСЯ ПОСТАВЩИКОМ!!!</t>
  </si>
  <si>
    <t>Кем являетесь по отношению к продукции (дилер,продавец,изготовитель)</t>
  </si>
  <si>
    <t>Должность</t>
  </si>
  <si>
    <t>ФИО</t>
  </si>
  <si>
    <t>подпись</t>
  </si>
  <si>
    <t>ПРИМЕЧАНИЕ к ЗАКАЗУ</t>
  </si>
  <si>
    <t>Труба стальная ф45х3,5 ст.20Х23Н18 ГОСТ 9941-81</t>
  </si>
  <si>
    <t>Труба стальная ф57х3,5 ст.12Х18Н10Т ГОСТ 9941-81</t>
  </si>
  <si>
    <t xml:space="preserve">Период поставки март-апрель 2024г. </t>
  </si>
  <si>
    <t>Форма коммерческого предложения №___________от_______________2024г.</t>
  </si>
  <si>
    <r>
      <t xml:space="preserve">Адрес Поставки г. Стерлитамак ул. Техническая 10 а, склад Р-30. </t>
    </r>
    <r>
      <rPr>
        <b/>
        <sz val="12"/>
        <color rgb="FFFF0000"/>
        <rFont val="Times New Roman"/>
        <family val="1"/>
        <charset val="204"/>
      </rPr>
      <t>Стоимость доставки указать отдельно!!!</t>
    </r>
    <r>
      <rPr>
        <sz val="12"/>
        <rFont val="Times New Roman"/>
        <family val="1"/>
        <charset val="204"/>
      </rPr>
      <t xml:space="preserve"> </t>
    </r>
  </si>
  <si>
    <t xml:space="preserve">Указать срок Поставки в кол-ве днях </t>
  </si>
  <si>
    <t xml:space="preserve">Указать </t>
  </si>
  <si>
    <t>Лот делимый.</t>
  </si>
  <si>
    <t>ИТОГИ:</t>
  </si>
  <si>
    <t>№ заявки ОКОиМ</t>
  </si>
  <si>
    <r>
      <t xml:space="preserve">Наименование организации/ИНН/Адрес </t>
    </r>
    <r>
      <rPr>
        <b/>
        <sz val="14"/>
        <color rgb="FFFF0000"/>
        <rFont val="Times New Roman"/>
        <family val="1"/>
        <charset val="204"/>
      </rPr>
      <t>УКАЗАТЬ!!!</t>
    </r>
  </si>
  <si>
    <t>МП</t>
  </si>
  <si>
    <t>Труба стальная ф108х4 ст.12Х18Н10Т ГОСТ 9940-81</t>
  </si>
  <si>
    <t>Труба стальная ф32х3,5 ст.12Х18Н10Т ГОСТ 9941-81</t>
  </si>
  <si>
    <t>2085 (72 кг)</t>
  </si>
  <si>
    <t>Труба стальная ф89х4 ст.12Х18Н10Т ГОСТ 9940-81</t>
  </si>
  <si>
    <t>Труба стальная ф159х4,5 ст.12Х18Н10Т ГОСТ 9940-81</t>
  </si>
  <si>
    <t>Труба стальная ф219х10 ст.12Х18Н10Т ГОСТ 9940-81</t>
  </si>
  <si>
    <t>Труба стальная ф25х3 ст.12Х18Н10Т ГОСТ 9941-81</t>
  </si>
  <si>
    <t>Труба стальная ф32х3 ст.12Х18Н10Т ГОСТ 9941-81</t>
  </si>
  <si>
    <t>Труба стальная ф38х3 ст.12Х18Н10Т ГОСТ 9941-81</t>
  </si>
  <si>
    <t>Лукин А.</t>
  </si>
  <si>
    <t>2122 (173,6 кг)</t>
  </si>
  <si>
    <t>2122 (25,9 кг)</t>
  </si>
  <si>
    <t>2122 (92,4 кг)</t>
  </si>
  <si>
    <t>Труба стальная Б-Г ф159х8 ст.15Х5М ГОСТ 550-2020</t>
  </si>
  <si>
    <t>Труба стальная Б-Г ф273х12 ст.15Х5М ГОСТ 550-2020</t>
  </si>
  <si>
    <t>Труба стальная Б-Г ф273х20 ст.15Х5М ГОСТ 550-2020</t>
  </si>
  <si>
    <t>Труба стальная ф12х2,5 ст.12Х18Н10Т ГОСТ 9941-81</t>
  </si>
  <si>
    <t>Труба стальная ф159х10 ст.12Х18Н10Т ГОСТ 9940-81</t>
  </si>
  <si>
    <t>Труба стальная ф159х6 ст.12Х18Н10Т ГОСТ 9940-81</t>
  </si>
  <si>
    <t>Труба стальная ф159х8 ст.12Х18Н10Т ГОСТ 9940-81</t>
  </si>
  <si>
    <t>Труба стальная ф219х12 ст.12Х18Н10Т ГОСТ 9940-81</t>
  </si>
  <si>
    <t>Труба стальная ф219х6 ст.12Х18Н10Т ГОСТ 9940-81</t>
  </si>
  <si>
    <t>Труба стальная ф273х10 ст.12Х18Н10Т ГОСТ 9940-81</t>
  </si>
  <si>
    <t>Труба стальная ф273х6 ст.12Х18Н10Т ГОСТ 9940-81</t>
  </si>
  <si>
    <t>Труба стальная ф325х10 ст.12Х18Н10Т ГОСТ 9940-81</t>
  </si>
  <si>
    <t>Указать страну производителя</t>
  </si>
  <si>
    <t>Труба стальная ф32х2,5 ст.12Х18Н10Т ГОСТ 9941-81</t>
  </si>
  <si>
    <t>Труба стальная ф57х4 ст.12Х18Н10Т ГОСТ 9940-81</t>
  </si>
  <si>
    <t>Труба стальная ф57х5 ст.12Х18Н10Т ГОСТ 9940-81</t>
  </si>
  <si>
    <t>2145 (123 кг)</t>
  </si>
  <si>
    <t>2145 (340 кг)</t>
  </si>
  <si>
    <t>2145 (35 кг)</t>
  </si>
  <si>
    <t>2145 (500 кг)</t>
  </si>
  <si>
    <t>2145 (2000 кг)</t>
  </si>
  <si>
    <t>2145 (1200 кг)</t>
  </si>
  <si>
    <t>2145 (900 кг)</t>
  </si>
  <si>
    <t>2145 (630 кг)</t>
  </si>
  <si>
    <t>2145 (51 кг)</t>
  </si>
  <si>
    <t>2145 (8000 кг)</t>
  </si>
  <si>
    <t>480 пм</t>
  </si>
  <si>
    <t>33 пм</t>
  </si>
  <si>
    <t>14 пм</t>
  </si>
  <si>
    <t>1724
1724</t>
  </si>
  <si>
    <t>2145 (600 кг)
2145 (600 кг)</t>
  </si>
  <si>
    <t>2145 (4000 кг)
2145 (4000 кг)</t>
  </si>
  <si>
    <t>4735
4778</t>
  </si>
  <si>
    <t>2085 (396 кг)
2122 (103,9 кг)</t>
  </si>
  <si>
    <t>1785
4981</t>
  </si>
  <si>
    <t>2145 (680 кг)
2205 (70 кг)</t>
  </si>
  <si>
    <t>4779
1725
4981</t>
  </si>
  <si>
    <t xml:space="preserve">2122 (475 кг)
2145 (500 кг)
2205 (100 кг)
</t>
  </si>
  <si>
    <t>4779
4554</t>
  </si>
  <si>
    <t>2122 (12,7 кг)
2122 (16,3 кг)</t>
  </si>
  <si>
    <t>2145 (220 кг)
2145 (470 кг)</t>
  </si>
  <si>
    <t>4779
4820</t>
  </si>
  <si>
    <t>2122 (16,5 кг)
2122 (21,5 кг)</t>
  </si>
  <si>
    <t>1724
1725
1725</t>
  </si>
  <si>
    <t xml:space="preserve">2145 (100 кг)
2145 (14 кг)
2145 (302 кг)
</t>
  </si>
  <si>
    <t>2145 (994 кг)
2145 (13 кг)</t>
  </si>
  <si>
    <t>4735
4778
4639
4820</t>
  </si>
  <si>
    <t>2085 (314 кг)
2122 (84,9 кг)
2122 (101,88 кг)
2122 (83,9 кг)</t>
  </si>
  <si>
    <r>
      <rPr>
        <b/>
        <sz val="12"/>
        <color theme="1"/>
        <rFont val="Times New Roman"/>
        <family val="1"/>
        <charset val="204"/>
      </rPr>
      <t>Обращаю Ваше внимание что все трубы из нержавеющей стали должы быть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u/>
        <sz val="12"/>
        <color rgb="FFFF0000"/>
        <rFont val="Times New Roman"/>
        <family val="1"/>
        <charset val="204"/>
      </rPr>
      <t xml:space="preserve">Российского производства.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</si>
</sst>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1" fontId="2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/>
    <xf numFmtId="0" fontId="1" fillId="0" borderId="13" xfId="0" applyFont="1" applyBorder="1"/>
    <xf numFmtId="0" fontId="1" fillId="0" borderId="23" xfId="0" applyFont="1" applyBorder="1"/>
    <xf numFmtId="0" fontId="2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left" vertical="center" wrapText="1"/>
    </xf>
    <xf numFmtId="1" fontId="2" fillId="0" borderId="30" xfId="0" applyNumberFormat="1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4" borderId="0" xfId="0" applyFont="1" applyFill="1" applyAlignment="1"/>
    <xf numFmtId="0" fontId="4" fillId="4" borderId="0" xfId="0" applyFont="1" applyFill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left" wrapText="1"/>
    </xf>
    <xf numFmtId="0" fontId="2" fillId="0" borderId="3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0" fontId="2" fillId="0" borderId="3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/>
    <xf numFmtId="4" fontId="1" fillId="0" borderId="17" xfId="0" applyNumberFormat="1" applyFont="1" applyFill="1" applyBorder="1" applyAlignment="1"/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9" fillId="0" borderId="0" xfId="0" applyFont="1"/>
    <xf numFmtId="1" fontId="2" fillId="0" borderId="36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left" vertical="center"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5" fillId="4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BreakPreview" zoomScale="80" zoomScaleNormal="100" zoomScaleSheetLayoutView="80" workbookViewId="0">
      <selection activeCell="A14" sqref="A14:XFD14"/>
    </sheetView>
  </sheetViews>
  <sheetFormatPr defaultRowHeight="15.75" x14ac:dyDescent="0.25"/>
  <cols>
    <col min="1" max="1" width="4.42578125" style="1" customWidth="1"/>
    <col min="2" max="2" width="31.7109375" style="1" customWidth="1"/>
    <col min="3" max="3" width="19.85546875" style="1" customWidth="1"/>
    <col min="4" max="4" width="10.7109375" style="1" customWidth="1"/>
    <col min="5" max="5" width="7.5703125" style="1" customWidth="1"/>
    <col min="6" max="6" width="31.7109375" style="1" customWidth="1"/>
    <col min="7" max="7" width="20.140625" style="1" customWidth="1"/>
    <col min="8" max="8" width="20" style="1" customWidth="1"/>
    <col min="9" max="9" width="8.140625" style="1" customWidth="1"/>
    <col min="10" max="10" width="7.5703125" style="1" customWidth="1"/>
    <col min="11" max="11" width="9.140625" style="1"/>
    <col min="12" max="12" width="12.42578125" style="1" customWidth="1"/>
    <col min="13" max="13" width="20" style="1" customWidth="1"/>
    <col min="14" max="14" width="24.85546875" style="1" hidden="1" customWidth="1"/>
    <col min="15" max="15" width="45.85546875" style="1" hidden="1" customWidth="1"/>
    <col min="16" max="16" width="16.7109375" style="1" customWidth="1"/>
    <col min="17" max="16384" width="9.140625" style="1"/>
  </cols>
  <sheetData>
    <row r="1" spans="1:16" ht="11.1" customHeight="1" x14ac:dyDescent="0.25">
      <c r="A1" s="26"/>
      <c r="B1" s="27"/>
      <c r="C1" s="27"/>
      <c r="D1" s="27"/>
      <c r="E1" s="27"/>
      <c r="F1" s="27"/>
      <c r="G1" s="26"/>
      <c r="H1" s="26"/>
      <c r="I1" s="26"/>
      <c r="J1" s="26"/>
      <c r="K1" s="26"/>
      <c r="L1" s="26"/>
      <c r="M1" s="27"/>
      <c r="N1" s="28"/>
      <c r="O1" s="29"/>
    </row>
    <row r="2" spans="1:16" ht="11.1" customHeight="1" x14ac:dyDescent="0.25">
      <c r="A2" s="26"/>
      <c r="B2" s="27"/>
      <c r="C2" s="27"/>
      <c r="D2" s="27"/>
      <c r="E2" s="27"/>
      <c r="F2" s="27"/>
      <c r="G2" s="26"/>
      <c r="H2" s="26"/>
      <c r="I2" s="26"/>
      <c r="J2" s="26"/>
      <c r="K2" s="26"/>
      <c r="L2" s="26"/>
      <c r="M2" s="27"/>
      <c r="N2" s="28"/>
      <c r="O2" s="29"/>
    </row>
    <row r="3" spans="1:16" ht="11.1" customHeight="1" x14ac:dyDescent="0.25">
      <c r="A3" s="112" t="s">
        <v>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29"/>
    </row>
    <row r="4" spans="1:16" ht="11.1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29"/>
    </row>
    <row r="5" spans="1:16" ht="24.75" customHeight="1" x14ac:dyDescent="0.3">
      <c r="A5" s="74" t="s">
        <v>32</v>
      </c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  <c r="M5" s="77"/>
      <c r="N5" s="30"/>
      <c r="O5" s="29"/>
    </row>
    <row r="6" spans="1:16" ht="18.75" customHeight="1" thickBot="1" x14ac:dyDescent="0.35">
      <c r="A6" s="98"/>
      <c r="B6" s="99"/>
      <c r="C6" s="99"/>
      <c r="D6" s="99"/>
      <c r="E6" s="99"/>
      <c r="F6" s="99"/>
      <c r="G6" s="99"/>
      <c r="H6" s="99"/>
      <c r="I6" s="99"/>
      <c r="J6" s="100"/>
      <c r="K6" s="100"/>
      <c r="L6" s="100"/>
      <c r="M6" s="101"/>
      <c r="N6" s="30"/>
      <c r="O6" s="29"/>
    </row>
    <row r="7" spans="1:16" ht="27.75" customHeight="1" thickBot="1" x14ac:dyDescent="0.3">
      <c r="A7" s="26"/>
      <c r="B7" s="27"/>
      <c r="C7" s="27"/>
      <c r="D7" s="27"/>
      <c r="E7" s="27"/>
      <c r="F7" s="27"/>
      <c r="G7" s="26"/>
      <c r="H7" s="102" t="s">
        <v>8</v>
      </c>
      <c r="I7" s="103"/>
      <c r="J7" s="103"/>
      <c r="K7" s="103"/>
      <c r="L7" s="103"/>
      <c r="M7" s="103"/>
      <c r="N7" s="103"/>
      <c r="O7" s="103"/>
      <c r="P7" s="104"/>
    </row>
    <row r="8" spans="1:16" ht="36" customHeight="1" thickBot="1" x14ac:dyDescent="0.3">
      <c r="A8" s="105" t="s">
        <v>24</v>
      </c>
      <c r="B8" s="106"/>
      <c r="C8" s="106"/>
      <c r="D8" s="106"/>
      <c r="E8" s="106"/>
      <c r="F8" s="106"/>
      <c r="G8" s="106"/>
      <c r="H8" s="109" t="s">
        <v>27</v>
      </c>
      <c r="I8" s="110"/>
      <c r="J8" s="110"/>
      <c r="K8" s="110"/>
      <c r="L8" s="110"/>
      <c r="M8" s="110"/>
      <c r="N8" s="110"/>
      <c r="O8" s="110"/>
      <c r="P8" s="111"/>
    </row>
    <row r="9" spans="1:16" s="26" customFormat="1" ht="36" customHeight="1" thickBot="1" x14ac:dyDescent="0.3">
      <c r="A9" s="107" t="s">
        <v>26</v>
      </c>
      <c r="B9" s="108"/>
      <c r="C9" s="108"/>
      <c r="D9" s="108"/>
      <c r="E9" s="108"/>
      <c r="F9" s="108"/>
      <c r="G9" s="108"/>
      <c r="H9" s="109" t="s">
        <v>28</v>
      </c>
      <c r="I9" s="110"/>
      <c r="J9" s="110"/>
      <c r="K9" s="110"/>
      <c r="L9" s="110"/>
      <c r="M9" s="110"/>
      <c r="N9" s="110"/>
      <c r="O9" s="110"/>
      <c r="P9" s="111"/>
    </row>
    <row r="10" spans="1:16" s="26" customFormat="1" ht="36" customHeight="1" thickBot="1" x14ac:dyDescent="0.3">
      <c r="A10" s="107" t="s">
        <v>9</v>
      </c>
      <c r="B10" s="108"/>
      <c r="C10" s="108"/>
      <c r="D10" s="108"/>
      <c r="E10" s="108"/>
      <c r="F10" s="108"/>
      <c r="G10" s="108"/>
      <c r="H10" s="109" t="s">
        <v>10</v>
      </c>
      <c r="I10" s="110"/>
      <c r="J10" s="110"/>
      <c r="K10" s="110"/>
      <c r="L10" s="110"/>
      <c r="M10" s="110"/>
      <c r="N10" s="110"/>
      <c r="O10" s="110"/>
      <c r="P10" s="111"/>
    </row>
    <row r="11" spans="1:16" s="26" customFormat="1" ht="23.25" customHeight="1" x14ac:dyDescent="0.25">
      <c r="A11" s="6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  <c r="O11" s="5"/>
    </row>
    <row r="12" spans="1:16" s="31" customFormat="1" ht="73.5" customHeight="1" x14ac:dyDescent="0.25">
      <c r="A12" s="114" t="s">
        <v>12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6" s="31" customFormat="1" ht="18.75" customHeight="1" x14ac:dyDescent="0.25">
      <c r="A13" s="118" t="s">
        <v>95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</row>
    <row r="14" spans="1:16" s="31" customFormat="1" ht="24.75" customHeight="1" x14ac:dyDescent="0.25">
      <c r="A14" s="119" t="s">
        <v>29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6.5" thickBot="1" x14ac:dyDescent="0.3"/>
    <row r="16" spans="1:16" x14ac:dyDescent="0.25">
      <c r="A16" s="32"/>
      <c r="B16" s="115" t="s">
        <v>15</v>
      </c>
      <c r="C16" s="116"/>
      <c r="D16" s="116"/>
      <c r="E16" s="117"/>
      <c r="F16" s="115" t="s">
        <v>16</v>
      </c>
      <c r="G16" s="116"/>
      <c r="H16" s="116"/>
      <c r="I16" s="116"/>
      <c r="J16" s="116"/>
      <c r="K16" s="116"/>
      <c r="L16" s="117"/>
      <c r="M16" s="33"/>
      <c r="N16" s="33"/>
      <c r="O16" s="33"/>
      <c r="P16" s="34"/>
    </row>
    <row r="17" spans="1:18" ht="84" customHeight="1" thickBot="1" x14ac:dyDescent="0.3">
      <c r="A17" s="48" t="s">
        <v>0</v>
      </c>
      <c r="B17" s="53" t="s">
        <v>1</v>
      </c>
      <c r="C17" s="45" t="s">
        <v>21</v>
      </c>
      <c r="D17" s="45" t="s">
        <v>2</v>
      </c>
      <c r="E17" s="54" t="s">
        <v>3</v>
      </c>
      <c r="F17" s="71" t="s">
        <v>1</v>
      </c>
      <c r="G17" s="72" t="s">
        <v>17</v>
      </c>
      <c r="H17" s="72" t="s">
        <v>59</v>
      </c>
      <c r="I17" s="72" t="s">
        <v>2</v>
      </c>
      <c r="J17" s="72" t="s">
        <v>3</v>
      </c>
      <c r="K17" s="72" t="s">
        <v>13</v>
      </c>
      <c r="L17" s="73" t="s">
        <v>14</v>
      </c>
      <c r="M17" s="70" t="s">
        <v>4</v>
      </c>
      <c r="N17" s="46" t="s">
        <v>5</v>
      </c>
      <c r="O17" s="46" t="s">
        <v>6</v>
      </c>
      <c r="P17" s="47" t="s">
        <v>31</v>
      </c>
    </row>
    <row r="18" spans="1:18" s="3" customFormat="1" ht="51.75" customHeight="1" x14ac:dyDescent="0.25">
      <c r="A18" s="49">
        <v>1</v>
      </c>
      <c r="B18" s="55" t="s">
        <v>34</v>
      </c>
      <c r="C18" s="42"/>
      <c r="D18" s="43">
        <f>396+103.9</f>
        <v>499.9</v>
      </c>
      <c r="E18" s="56" t="s">
        <v>7</v>
      </c>
      <c r="F18" s="64"/>
      <c r="G18" s="65"/>
      <c r="H18" s="65"/>
      <c r="I18" s="66"/>
      <c r="J18" s="65"/>
      <c r="K18" s="67"/>
      <c r="L18" s="68"/>
      <c r="M18" s="51" t="s">
        <v>79</v>
      </c>
      <c r="N18" s="42"/>
      <c r="O18" s="42"/>
      <c r="P18" s="44" t="s">
        <v>80</v>
      </c>
    </row>
    <row r="19" spans="1:18" s="3" customFormat="1" ht="51.75" customHeight="1" x14ac:dyDescent="0.25">
      <c r="A19" s="50">
        <v>2</v>
      </c>
      <c r="B19" s="57" t="s">
        <v>35</v>
      </c>
      <c r="C19" s="17"/>
      <c r="D19" s="13">
        <v>72</v>
      </c>
      <c r="E19" s="58" t="s">
        <v>7</v>
      </c>
      <c r="F19" s="59"/>
      <c r="G19" s="10"/>
      <c r="H19" s="10"/>
      <c r="I19" s="20"/>
      <c r="J19" s="10"/>
      <c r="K19" s="19"/>
      <c r="L19" s="69"/>
      <c r="M19" s="62">
        <v>4735</v>
      </c>
      <c r="N19" s="36"/>
      <c r="O19" s="8"/>
      <c r="P19" s="37" t="s">
        <v>36</v>
      </c>
    </row>
    <row r="20" spans="1:18" s="3" customFormat="1" ht="51.75" customHeight="1" x14ac:dyDescent="0.25">
      <c r="A20" s="49">
        <v>3</v>
      </c>
      <c r="B20" s="57" t="s">
        <v>37</v>
      </c>
      <c r="C20" s="10"/>
      <c r="D20" s="13">
        <f>314+84.9+101.88+83.9</f>
        <v>584.67999999999995</v>
      </c>
      <c r="E20" s="58" t="s">
        <v>7</v>
      </c>
      <c r="F20" s="59"/>
      <c r="G20" s="10"/>
      <c r="H20" s="10"/>
      <c r="I20" s="2"/>
      <c r="J20" s="10"/>
      <c r="K20" s="19"/>
      <c r="L20" s="69"/>
      <c r="M20" s="62" t="s">
        <v>93</v>
      </c>
      <c r="N20" s="8"/>
      <c r="O20" s="8"/>
      <c r="P20" s="35" t="s">
        <v>94</v>
      </c>
    </row>
    <row r="21" spans="1:18" s="3" customFormat="1" ht="51.75" customHeight="1" x14ac:dyDescent="0.25">
      <c r="A21" s="50">
        <v>4</v>
      </c>
      <c r="B21" s="59" t="s">
        <v>38</v>
      </c>
      <c r="C21" s="10"/>
      <c r="D21" s="12">
        <v>173.6</v>
      </c>
      <c r="E21" s="58" t="s">
        <v>7</v>
      </c>
      <c r="F21" s="59"/>
      <c r="G21" s="10"/>
      <c r="H21" s="10"/>
      <c r="I21" s="10"/>
      <c r="J21" s="10"/>
      <c r="K21" s="19"/>
      <c r="L21" s="69"/>
      <c r="M21" s="52">
        <v>4778</v>
      </c>
      <c r="N21" s="10"/>
      <c r="O21" s="9"/>
      <c r="P21" s="38" t="s">
        <v>44</v>
      </c>
      <c r="R21" s="3" t="s">
        <v>43</v>
      </c>
    </row>
    <row r="22" spans="1:18" s="3" customFormat="1" ht="51.75" customHeight="1" x14ac:dyDescent="0.25">
      <c r="A22" s="49">
        <v>5</v>
      </c>
      <c r="B22" s="57" t="s">
        <v>39</v>
      </c>
      <c r="C22" s="17"/>
      <c r="D22" s="13">
        <f>475+500+100</f>
        <v>1075</v>
      </c>
      <c r="E22" s="58" t="s">
        <v>7</v>
      </c>
      <c r="F22" s="59"/>
      <c r="G22" s="10"/>
      <c r="H22" s="10"/>
      <c r="I22" s="21"/>
      <c r="J22" s="10"/>
      <c r="K22" s="19"/>
      <c r="L22" s="69"/>
      <c r="M22" s="62" t="s">
        <v>83</v>
      </c>
      <c r="N22" s="8"/>
      <c r="O22" s="8"/>
      <c r="P22" s="39" t="s">
        <v>84</v>
      </c>
      <c r="R22" s="3" t="s">
        <v>43</v>
      </c>
    </row>
    <row r="23" spans="1:18" s="3" customFormat="1" ht="51.75" customHeight="1" x14ac:dyDescent="0.25">
      <c r="A23" s="50">
        <v>6</v>
      </c>
      <c r="B23" s="60" t="s">
        <v>40</v>
      </c>
      <c r="C23" s="17"/>
      <c r="D23" s="14">
        <f>12.7+16.3</f>
        <v>29</v>
      </c>
      <c r="E23" s="58" t="s">
        <v>7</v>
      </c>
      <c r="F23" s="60"/>
      <c r="G23" s="16"/>
      <c r="H23" s="16"/>
      <c r="I23" s="22"/>
      <c r="J23" s="16"/>
      <c r="K23" s="23"/>
      <c r="L23" s="69"/>
      <c r="M23" s="63" t="s">
        <v>85</v>
      </c>
      <c r="N23" s="11"/>
      <c r="O23" s="11"/>
      <c r="P23" s="40" t="s">
        <v>86</v>
      </c>
      <c r="R23" s="3" t="s">
        <v>43</v>
      </c>
    </row>
    <row r="24" spans="1:18" s="3" customFormat="1" ht="51.75" customHeight="1" x14ac:dyDescent="0.25">
      <c r="A24" s="49">
        <v>7</v>
      </c>
      <c r="B24" s="57" t="s">
        <v>41</v>
      </c>
      <c r="C24" s="17"/>
      <c r="D24" s="13">
        <f>16.5+21.5</f>
        <v>38</v>
      </c>
      <c r="E24" s="58" t="s">
        <v>7</v>
      </c>
      <c r="F24" s="59"/>
      <c r="G24" s="10"/>
      <c r="H24" s="10"/>
      <c r="I24" s="2"/>
      <c r="J24" s="10"/>
      <c r="K24" s="19"/>
      <c r="L24" s="69"/>
      <c r="M24" s="62" t="s">
        <v>88</v>
      </c>
      <c r="N24" s="4"/>
      <c r="O24" s="8"/>
      <c r="P24" s="41" t="s">
        <v>89</v>
      </c>
      <c r="R24" s="3" t="s">
        <v>43</v>
      </c>
    </row>
    <row r="25" spans="1:18" s="3" customFormat="1" ht="51.75" customHeight="1" x14ac:dyDescent="0.25">
      <c r="A25" s="50">
        <v>8</v>
      </c>
      <c r="B25" s="57" t="s">
        <v>42</v>
      </c>
      <c r="C25" s="17"/>
      <c r="D25" s="13">
        <v>25.9</v>
      </c>
      <c r="E25" s="58" t="s">
        <v>7</v>
      </c>
      <c r="F25" s="59"/>
      <c r="G25" s="10"/>
      <c r="H25" s="10"/>
      <c r="I25" s="21"/>
      <c r="J25" s="10"/>
      <c r="K25" s="19"/>
      <c r="L25" s="69"/>
      <c r="M25" s="62">
        <v>4554</v>
      </c>
      <c r="N25" s="4"/>
      <c r="O25" s="8"/>
      <c r="P25" s="41" t="s">
        <v>45</v>
      </c>
      <c r="R25" s="3" t="s">
        <v>43</v>
      </c>
    </row>
    <row r="26" spans="1:18" s="3" customFormat="1" ht="51.75" customHeight="1" x14ac:dyDescent="0.25">
      <c r="A26" s="49">
        <v>9</v>
      </c>
      <c r="B26" s="57" t="s">
        <v>23</v>
      </c>
      <c r="C26" s="17"/>
      <c r="D26" s="13">
        <v>92.4</v>
      </c>
      <c r="E26" s="58" t="s">
        <v>7</v>
      </c>
      <c r="F26" s="59"/>
      <c r="G26" s="10"/>
      <c r="H26" s="10"/>
      <c r="I26" s="21"/>
      <c r="J26" s="10"/>
      <c r="K26" s="19"/>
      <c r="L26" s="69"/>
      <c r="M26" s="62">
        <v>4820</v>
      </c>
      <c r="N26" s="8"/>
      <c r="O26" s="8"/>
      <c r="P26" s="39" t="s">
        <v>46</v>
      </c>
      <c r="R26" s="3" t="s">
        <v>43</v>
      </c>
    </row>
    <row r="27" spans="1:18" s="3" customFormat="1" ht="51.75" customHeight="1" x14ac:dyDescent="0.25">
      <c r="A27" s="50">
        <v>10</v>
      </c>
      <c r="B27" s="57" t="s">
        <v>47</v>
      </c>
      <c r="C27" s="17"/>
      <c r="D27" s="13">
        <f>600+600</f>
        <v>1200</v>
      </c>
      <c r="E27" s="58" t="s">
        <v>7</v>
      </c>
      <c r="F27" s="59"/>
      <c r="G27" s="10"/>
      <c r="H27" s="10"/>
      <c r="I27" s="20"/>
      <c r="J27" s="10"/>
      <c r="K27" s="19"/>
      <c r="L27" s="69"/>
      <c r="M27" s="62" t="s">
        <v>76</v>
      </c>
      <c r="N27" s="8"/>
      <c r="O27" s="8"/>
      <c r="P27" s="39" t="s">
        <v>77</v>
      </c>
    </row>
    <row r="28" spans="1:18" s="3" customFormat="1" ht="51.75" customHeight="1" x14ac:dyDescent="0.25">
      <c r="A28" s="49">
        <v>11</v>
      </c>
      <c r="B28" s="57" t="s">
        <v>48</v>
      </c>
      <c r="C28" s="17"/>
      <c r="D28" s="13">
        <f>4000+4000</f>
        <v>8000</v>
      </c>
      <c r="E28" s="58" t="s">
        <v>7</v>
      </c>
      <c r="F28" s="59"/>
      <c r="G28" s="10"/>
      <c r="H28" s="10"/>
      <c r="I28" s="20"/>
      <c r="J28" s="10"/>
      <c r="K28" s="19"/>
      <c r="L28" s="69"/>
      <c r="M28" s="62" t="s">
        <v>76</v>
      </c>
      <c r="N28" s="8"/>
      <c r="O28" s="8"/>
      <c r="P28" s="39" t="s">
        <v>78</v>
      </c>
    </row>
    <row r="29" spans="1:18" s="3" customFormat="1" ht="51.75" customHeight="1" x14ac:dyDescent="0.25">
      <c r="A29" s="50">
        <v>12</v>
      </c>
      <c r="B29" s="57" t="s">
        <v>49</v>
      </c>
      <c r="C29" s="17"/>
      <c r="D29" s="13">
        <v>123</v>
      </c>
      <c r="E29" s="58" t="s">
        <v>7</v>
      </c>
      <c r="F29" s="59"/>
      <c r="G29" s="10"/>
      <c r="H29" s="10"/>
      <c r="I29" s="20"/>
      <c r="J29" s="10"/>
      <c r="K29" s="19"/>
      <c r="L29" s="69"/>
      <c r="M29" s="62">
        <v>1724</v>
      </c>
      <c r="N29" s="8"/>
      <c r="O29" s="8"/>
      <c r="P29" s="39" t="s">
        <v>63</v>
      </c>
    </row>
    <row r="30" spans="1:18" s="3" customFormat="1" ht="51.75" customHeight="1" x14ac:dyDescent="0.25">
      <c r="A30" s="49">
        <v>13</v>
      </c>
      <c r="B30" s="57" t="s">
        <v>50</v>
      </c>
      <c r="C30" s="17" t="s">
        <v>73</v>
      </c>
      <c r="D30" s="13">
        <v>340</v>
      </c>
      <c r="E30" s="58" t="s">
        <v>7</v>
      </c>
      <c r="F30" s="59"/>
      <c r="G30" s="10"/>
      <c r="H30" s="10"/>
      <c r="I30" s="20"/>
      <c r="J30" s="10"/>
      <c r="K30" s="19"/>
      <c r="L30" s="69"/>
      <c r="M30" s="62">
        <v>1724</v>
      </c>
      <c r="N30" s="8"/>
      <c r="O30" s="8"/>
      <c r="P30" s="39" t="s">
        <v>64</v>
      </c>
    </row>
    <row r="31" spans="1:18" s="3" customFormat="1" ht="51.75" customHeight="1" x14ac:dyDescent="0.25">
      <c r="A31" s="50">
        <v>14</v>
      </c>
      <c r="B31" s="61" t="s">
        <v>51</v>
      </c>
      <c r="C31" s="17"/>
      <c r="D31" s="13">
        <v>35</v>
      </c>
      <c r="E31" s="58" t="s">
        <v>7</v>
      </c>
      <c r="F31" s="59"/>
      <c r="G31" s="10"/>
      <c r="H31" s="10"/>
      <c r="I31" s="20"/>
      <c r="J31" s="10"/>
      <c r="K31" s="19"/>
      <c r="L31" s="69"/>
      <c r="M31" s="62">
        <v>1724</v>
      </c>
      <c r="N31" s="8"/>
      <c r="O31" s="8"/>
      <c r="P31" s="39" t="s">
        <v>65</v>
      </c>
    </row>
    <row r="32" spans="1:18" s="3" customFormat="1" ht="51.75" customHeight="1" x14ac:dyDescent="0.25">
      <c r="A32" s="49">
        <v>15</v>
      </c>
      <c r="B32" s="61" t="s">
        <v>52</v>
      </c>
      <c r="C32" s="17"/>
      <c r="D32" s="13">
        <f>680+70</f>
        <v>750</v>
      </c>
      <c r="E32" s="58" t="s">
        <v>7</v>
      </c>
      <c r="F32" s="59"/>
      <c r="G32" s="10"/>
      <c r="H32" s="10"/>
      <c r="I32" s="20"/>
      <c r="J32" s="10"/>
      <c r="K32" s="19"/>
      <c r="L32" s="69"/>
      <c r="M32" s="62" t="s">
        <v>81</v>
      </c>
      <c r="N32" s="8"/>
      <c r="O32" s="8"/>
      <c r="P32" s="39" t="s">
        <v>82</v>
      </c>
    </row>
    <row r="33" spans="1:16" s="3" customFormat="1" ht="51.75" customHeight="1" x14ac:dyDescent="0.25">
      <c r="A33" s="50">
        <v>16</v>
      </c>
      <c r="B33" s="57" t="s">
        <v>53</v>
      </c>
      <c r="C33" s="17"/>
      <c r="D33" s="13">
        <v>500</v>
      </c>
      <c r="E33" s="58" t="s">
        <v>7</v>
      </c>
      <c r="F33" s="59"/>
      <c r="G33" s="10"/>
      <c r="H33" s="10"/>
      <c r="I33" s="20"/>
      <c r="J33" s="10"/>
      <c r="K33" s="19"/>
      <c r="L33" s="69"/>
      <c r="M33" s="62">
        <v>1725</v>
      </c>
      <c r="N33" s="8"/>
      <c r="O33" s="8"/>
      <c r="P33" s="39" t="s">
        <v>66</v>
      </c>
    </row>
    <row r="34" spans="1:16" s="3" customFormat="1" ht="51.75" customHeight="1" x14ac:dyDescent="0.25">
      <c r="A34" s="49">
        <v>17</v>
      </c>
      <c r="B34" s="61" t="s">
        <v>54</v>
      </c>
      <c r="C34" s="17"/>
      <c r="D34" s="13">
        <v>2000</v>
      </c>
      <c r="E34" s="58" t="s">
        <v>7</v>
      </c>
      <c r="F34" s="59"/>
      <c r="G34" s="10"/>
      <c r="H34" s="10"/>
      <c r="I34" s="20"/>
      <c r="J34" s="10"/>
      <c r="K34" s="19"/>
      <c r="L34" s="69"/>
      <c r="M34" s="62">
        <v>1724</v>
      </c>
      <c r="N34" s="8"/>
      <c r="O34" s="8"/>
      <c r="P34" s="39" t="s">
        <v>67</v>
      </c>
    </row>
    <row r="35" spans="1:16" s="3" customFormat="1" ht="51.75" customHeight="1" x14ac:dyDescent="0.25">
      <c r="A35" s="50">
        <v>18</v>
      </c>
      <c r="B35" s="57" t="s">
        <v>55</v>
      </c>
      <c r="C35" s="17" t="s">
        <v>74</v>
      </c>
      <c r="D35" s="13">
        <v>1200</v>
      </c>
      <c r="E35" s="58" t="s">
        <v>7</v>
      </c>
      <c r="F35" s="59"/>
      <c r="G35" s="10"/>
      <c r="H35" s="10"/>
      <c r="I35" s="20"/>
      <c r="J35" s="10"/>
      <c r="K35" s="19"/>
      <c r="L35" s="69"/>
      <c r="M35" s="62">
        <v>1724</v>
      </c>
      <c r="N35" s="8"/>
      <c r="O35" s="8"/>
      <c r="P35" s="39" t="s">
        <v>68</v>
      </c>
    </row>
    <row r="36" spans="1:16" s="3" customFormat="1" ht="51.75" customHeight="1" x14ac:dyDescent="0.25">
      <c r="A36" s="49">
        <v>19</v>
      </c>
      <c r="B36" s="57" t="s">
        <v>56</v>
      </c>
      <c r="C36" s="17"/>
      <c r="D36" s="13">
        <v>900</v>
      </c>
      <c r="E36" s="58" t="s">
        <v>7</v>
      </c>
      <c r="F36" s="59"/>
      <c r="G36" s="10"/>
      <c r="H36" s="10"/>
      <c r="I36" s="20"/>
      <c r="J36" s="10"/>
      <c r="K36" s="19"/>
      <c r="L36" s="69"/>
      <c r="M36" s="62">
        <v>1724</v>
      </c>
      <c r="N36" s="8"/>
      <c r="O36" s="8"/>
      <c r="P36" s="39" t="s">
        <v>69</v>
      </c>
    </row>
    <row r="37" spans="1:16" s="3" customFormat="1" ht="51.75" customHeight="1" x14ac:dyDescent="0.25">
      <c r="A37" s="50">
        <v>20</v>
      </c>
      <c r="B37" s="57" t="s">
        <v>57</v>
      </c>
      <c r="C37" s="17" t="s">
        <v>75</v>
      </c>
      <c r="D37" s="13">
        <v>630</v>
      </c>
      <c r="E37" s="58" t="s">
        <v>7</v>
      </c>
      <c r="F37" s="59"/>
      <c r="G37" s="10"/>
      <c r="H37" s="10"/>
      <c r="I37" s="20"/>
      <c r="J37" s="10"/>
      <c r="K37" s="19"/>
      <c r="L37" s="69"/>
      <c r="M37" s="62">
        <v>1724</v>
      </c>
      <c r="N37" s="8"/>
      <c r="O37" s="8"/>
      <c r="P37" s="39" t="s">
        <v>70</v>
      </c>
    </row>
    <row r="38" spans="1:16" s="3" customFormat="1" ht="51.75" customHeight="1" x14ac:dyDescent="0.25">
      <c r="A38" s="49">
        <v>21</v>
      </c>
      <c r="B38" s="57" t="s">
        <v>58</v>
      </c>
      <c r="C38" s="17"/>
      <c r="D38" s="13">
        <f>220+470</f>
        <v>690</v>
      </c>
      <c r="E38" s="58" t="s">
        <v>7</v>
      </c>
      <c r="F38" s="59"/>
      <c r="G38" s="10"/>
      <c r="H38" s="10"/>
      <c r="I38" s="20"/>
      <c r="J38" s="10"/>
      <c r="K38" s="19"/>
      <c r="L38" s="69"/>
      <c r="M38" s="62" t="s">
        <v>76</v>
      </c>
      <c r="N38" s="8"/>
      <c r="O38" s="8"/>
      <c r="P38" s="39" t="s">
        <v>87</v>
      </c>
    </row>
    <row r="39" spans="1:16" s="3" customFormat="1" ht="51.75" customHeight="1" x14ac:dyDescent="0.25">
      <c r="A39" s="50">
        <v>22</v>
      </c>
      <c r="B39" s="57" t="s">
        <v>60</v>
      </c>
      <c r="C39" s="17"/>
      <c r="D39" s="13">
        <v>51</v>
      </c>
      <c r="E39" s="58" t="s">
        <v>7</v>
      </c>
      <c r="F39" s="59"/>
      <c r="G39" s="10"/>
      <c r="H39" s="10"/>
      <c r="I39" s="20"/>
      <c r="J39" s="10"/>
      <c r="K39" s="19"/>
      <c r="L39" s="69"/>
      <c r="M39" s="62">
        <v>1785</v>
      </c>
      <c r="N39" s="8"/>
      <c r="O39" s="8"/>
      <c r="P39" s="39" t="s">
        <v>71</v>
      </c>
    </row>
    <row r="40" spans="1:16" s="3" customFormat="1" ht="51.75" customHeight="1" x14ac:dyDescent="0.25">
      <c r="A40" s="49">
        <v>23</v>
      </c>
      <c r="B40" s="57" t="s">
        <v>22</v>
      </c>
      <c r="C40" s="17"/>
      <c r="D40" s="13">
        <v>8000</v>
      </c>
      <c r="E40" s="58" t="s">
        <v>7</v>
      </c>
      <c r="F40" s="59"/>
      <c r="G40" s="10"/>
      <c r="H40" s="10"/>
      <c r="I40" s="20"/>
      <c r="J40" s="10"/>
      <c r="K40" s="19"/>
      <c r="L40" s="69"/>
      <c r="M40" s="62">
        <v>1724</v>
      </c>
      <c r="N40" s="8"/>
      <c r="O40" s="8"/>
      <c r="P40" s="39" t="s">
        <v>72</v>
      </c>
    </row>
    <row r="41" spans="1:16" s="3" customFormat="1" ht="51.75" customHeight="1" x14ac:dyDescent="0.25">
      <c r="A41" s="50">
        <v>24</v>
      </c>
      <c r="B41" s="57" t="s">
        <v>61</v>
      </c>
      <c r="C41" s="17"/>
      <c r="D41" s="13">
        <f>100+14+302</f>
        <v>416</v>
      </c>
      <c r="E41" s="58" t="s">
        <v>7</v>
      </c>
      <c r="F41" s="59"/>
      <c r="G41" s="10"/>
      <c r="H41" s="10"/>
      <c r="I41" s="20"/>
      <c r="J41" s="10"/>
      <c r="K41" s="19"/>
      <c r="L41" s="69"/>
      <c r="M41" s="62" t="s">
        <v>90</v>
      </c>
      <c r="N41" s="8"/>
      <c r="O41" s="8"/>
      <c r="P41" s="39" t="s">
        <v>91</v>
      </c>
    </row>
    <row r="42" spans="1:16" s="3" customFormat="1" ht="51.75" customHeight="1" thickBot="1" x14ac:dyDescent="0.3">
      <c r="A42" s="96">
        <v>25</v>
      </c>
      <c r="B42" s="78" t="s">
        <v>62</v>
      </c>
      <c r="C42" s="18"/>
      <c r="D42" s="15">
        <f>994+13</f>
        <v>1007</v>
      </c>
      <c r="E42" s="79" t="s">
        <v>7</v>
      </c>
      <c r="F42" s="80"/>
      <c r="G42" s="24"/>
      <c r="H42" s="24"/>
      <c r="I42" s="81"/>
      <c r="J42" s="24"/>
      <c r="K42" s="25"/>
      <c r="L42" s="82"/>
      <c r="M42" s="83" t="s">
        <v>76</v>
      </c>
      <c r="N42" s="4"/>
      <c r="O42" s="4"/>
      <c r="P42" s="41" t="s">
        <v>92</v>
      </c>
    </row>
    <row r="43" spans="1:16" ht="28.5" customHeight="1" thickBot="1" x14ac:dyDescent="0.3">
      <c r="A43" s="97">
        <v>26</v>
      </c>
      <c r="B43" s="84" t="s">
        <v>30</v>
      </c>
      <c r="C43" s="85"/>
      <c r="D43" s="86"/>
      <c r="E43" s="87"/>
      <c r="F43" s="88"/>
      <c r="G43" s="85"/>
      <c r="H43" s="85"/>
      <c r="I43" s="89"/>
      <c r="J43" s="89"/>
      <c r="K43" s="89"/>
      <c r="L43" s="90"/>
      <c r="M43" s="91"/>
      <c r="N43" s="92"/>
      <c r="O43" s="93"/>
      <c r="P43" s="94"/>
    </row>
    <row r="47" spans="1:16" ht="18.75" x14ac:dyDescent="0.3">
      <c r="B47" s="95" t="s">
        <v>18</v>
      </c>
      <c r="C47" s="95"/>
      <c r="D47" s="95"/>
      <c r="E47" s="95"/>
      <c r="F47" s="95" t="s">
        <v>19</v>
      </c>
    </row>
    <row r="48" spans="1:16" ht="18.75" x14ac:dyDescent="0.3">
      <c r="B48" s="95"/>
      <c r="C48" s="95"/>
      <c r="D48" s="95" t="s">
        <v>20</v>
      </c>
      <c r="E48" s="95"/>
      <c r="F48" s="95"/>
    </row>
    <row r="49" spans="2:6" ht="18.75" x14ac:dyDescent="0.3">
      <c r="B49" s="95" t="s">
        <v>33</v>
      </c>
      <c r="C49" s="95"/>
      <c r="D49" s="95"/>
      <c r="E49" s="95"/>
      <c r="F49" s="95"/>
    </row>
    <row r="50" spans="2:6" ht="18.75" x14ac:dyDescent="0.3">
      <c r="B50" s="95"/>
      <c r="C50" s="95"/>
      <c r="D50" s="95"/>
      <c r="E50" s="95"/>
      <c r="F50" s="95"/>
    </row>
  </sheetData>
  <autoFilter ref="A17:P43">
    <filterColumn colId="5" showButton="0"/>
    <filterColumn colId="14" showButton="0"/>
    <filterColumn colId="15" showButton="0"/>
  </autoFilter>
  <mergeCells count="13">
    <mergeCell ref="A3:N4"/>
    <mergeCell ref="A12:P12"/>
    <mergeCell ref="F16:L16"/>
    <mergeCell ref="B16:E16"/>
    <mergeCell ref="A13:P13"/>
    <mergeCell ref="A14:P14"/>
    <mergeCell ref="H7:P7"/>
    <mergeCell ref="A8:G8"/>
    <mergeCell ref="A9:G9"/>
    <mergeCell ref="A10:G10"/>
    <mergeCell ref="H8:P8"/>
    <mergeCell ref="H9:P9"/>
    <mergeCell ref="H10:P10"/>
  </mergeCells>
  <pageMargins left="0.25" right="0.25" top="0.75" bottom="0.75" header="0.3" footer="0.3"/>
  <pageSetup paperSize="9" scale="64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Лапина Елена Александровна</dc:creator>
  <cp:lastModifiedBy>Лапина Елена Александровна</cp:lastModifiedBy>
  <cp:lastPrinted>2024-02-29T10:00:04Z</cp:lastPrinted>
  <dcterms:created xsi:type="dcterms:W3CDTF">2023-10-03T03:59:35Z</dcterms:created>
  <dcterms:modified xsi:type="dcterms:W3CDTF">2024-02-29T10:26:40Z</dcterms:modified>
</cp:coreProperties>
</file>